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465" windowHeight="5775" activeTab="0"/>
  </bookViews>
  <sheets>
    <sheet name="общее" sheetId="1" r:id="rId1"/>
  </sheets>
  <definedNames>
    <definedName name="Z_CFD58EC5_F475_4F0C_8822_861C497EA100_.wvu.FilterData" localSheetId="0" hidden="1">'общее'!$A$10:$O$14</definedName>
    <definedName name="Z_CFD58EC5_F475_4F0C_8822_861C497EA100_.wvu.PrintArea" localSheetId="0" hidden="1">'общее'!$A$5:$O$14</definedName>
    <definedName name="Z_CFD58EC5_F475_4F0C_8822_861C497EA100_.wvu.PrintTitles" localSheetId="0" hidden="1">'общее'!$14:$14</definedName>
    <definedName name="Z_E147D13D_D04D_431E_888C_5A9AE670FC44_.wvu.FilterData" localSheetId="0" hidden="1">'общее'!$A$10:$O$14</definedName>
    <definedName name="Z_E147D13D_D04D_431E_888C_5A9AE670FC44_.wvu.PrintTitles" localSheetId="0" hidden="1">'общее'!$14:$14</definedName>
    <definedName name="_xlnm.Print_Titles" localSheetId="0">'общее'!$14:$14</definedName>
    <definedName name="_xlnm.Print_Area" localSheetId="0">'общее'!$A$1:$O$37</definedName>
  </definedNames>
  <calcPr fullCalcOnLoad="1"/>
</workbook>
</file>

<file path=xl/sharedStrings.xml><?xml version="1.0" encoding="utf-8"?>
<sst xmlns="http://schemas.openxmlformats.org/spreadsheetml/2006/main" count="64" uniqueCount="58">
  <si>
    <t>Загальний фонд</t>
  </si>
  <si>
    <t>Спеціальний фонд</t>
  </si>
  <si>
    <t>Цільові фонди</t>
  </si>
  <si>
    <t>Код бюджетної класифікації</t>
  </si>
  <si>
    <t>Найменування коду згідно із бюджетною класифікацією</t>
  </si>
  <si>
    <t xml:space="preserve">відхилення, (%) 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</si>
  <si>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</si>
  <si>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</si>
  <si>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</si>
  <si>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</si>
  <si>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</si>
  <si>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</si>
  <si>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</si>
  <si>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</si>
  <si>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</si>
  <si>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</si>
  <si>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</si>
  <si>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</si>
  <si>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МІЖБЮДЖЕТНІ ТРАНСФЕРТИ</t>
  </si>
  <si>
    <t>ВСЬОГО ВИДАТКІВ З КРЕДИТУВАННЯМ</t>
  </si>
  <si>
    <t>% виконання</t>
  </si>
  <si>
    <t>відхилення (грн.)</t>
  </si>
  <si>
    <t xml:space="preserve">Динаміка змін </t>
  </si>
  <si>
    <t>(грн.)</t>
  </si>
  <si>
    <t xml:space="preserve">РАЗОМ ВИДАТКИ </t>
  </si>
  <si>
    <t>КРЕДИТУВАННЯ</t>
  </si>
  <si>
    <t>Додаток 2</t>
  </si>
  <si>
    <t>СХВАЛЕНО</t>
  </si>
  <si>
    <t>Рішення виконавчого комітету</t>
  </si>
  <si>
    <t>Вознесенської міської ради</t>
  </si>
  <si>
    <t>В.В.Москаленко</t>
  </si>
  <si>
    <t xml:space="preserve"> </t>
  </si>
  <si>
    <t>Начальник  Фінансового управління</t>
  </si>
  <si>
    <t xml:space="preserve">Затверджений план  з урахуванням змін на 2017 рік </t>
  </si>
  <si>
    <t>0100</t>
  </si>
  <si>
    <t>1000</t>
  </si>
  <si>
    <t>2000</t>
  </si>
  <si>
    <t>3000</t>
  </si>
  <si>
    <t>4000</t>
  </si>
  <si>
    <t>5000</t>
  </si>
  <si>
    <t>6000</t>
  </si>
  <si>
    <t>6600</t>
  </si>
  <si>
    <t>7300</t>
  </si>
  <si>
    <t>6300</t>
  </si>
  <si>
    <t>7400</t>
  </si>
  <si>
    <t>7800</t>
  </si>
  <si>
    <t>8000</t>
  </si>
  <si>
    <t>9100</t>
  </si>
  <si>
    <t>8600</t>
  </si>
  <si>
    <t>Інші видатки</t>
  </si>
  <si>
    <t xml:space="preserve">Видатки, не віднесені до основних груп      </t>
  </si>
  <si>
    <t>про  виконання бюджету міста Вознесенська по видатках та кредитуванню за  2017 рік</t>
  </si>
  <si>
    <t>(з динамікою змін порівняно з 2016 роком)</t>
  </si>
  <si>
    <t xml:space="preserve">Виконано за  2017 рік </t>
  </si>
  <si>
    <t>Виконано за 2016 рік</t>
  </si>
  <si>
    <t xml:space="preserve">Кошторисні призначення на 2017 рік з урахуванням змін </t>
  </si>
  <si>
    <t>Виконано за    2016 рік</t>
  </si>
  <si>
    <t>Інформація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</si>
</sst>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000"/>
    <numFmt numFmtId="190" formatCode="0.0"/>
    <numFmt numFmtId="191" formatCode="0.0_)"/>
    <numFmt numFmtId="192" formatCode="0.0%"/>
    <numFmt numFmtId="193" formatCode="#,##0.000"/>
    <numFmt numFmtId="194" formatCode="0.00000"/>
    <numFmt numFmtId="195" formatCode="0.0000000"/>
    <numFmt numFmtId="196" formatCode="0.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#,##0.000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u val="single"/>
      <sz val="2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3" fontId="12" fillId="0" borderId="0" xfId="0" applyNumberFormat="1" applyFont="1" applyAlignment="1">
      <alignment horizontal="center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justify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justify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53" applyFont="1" applyFill="1" applyAlignment="1">
      <alignment horizontal="left" wrapText="1"/>
      <protection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1" fillId="19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4" fontId="15" fillId="0" borderId="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 applyProtection="1">
      <alignment horizontal="right" wrapText="1"/>
      <protection/>
    </xf>
    <xf numFmtId="4" fontId="12" fillId="0" borderId="10" xfId="0" applyNumberFormat="1" applyFont="1" applyFill="1" applyBorder="1" applyAlignment="1" applyProtection="1">
      <alignment horizontal="right" wrapText="1"/>
      <protection/>
    </xf>
    <xf numFmtId="4" fontId="12" fillId="0" borderId="10" xfId="0" applyNumberFormat="1" applyFont="1" applyFill="1" applyBorder="1" applyAlignment="1">
      <alignment horizontal="right"/>
    </xf>
    <xf numFmtId="191" fontId="13" fillId="0" borderId="10" xfId="0" applyNumberFormat="1" applyFont="1" applyFill="1" applyBorder="1" applyAlignment="1" applyProtection="1">
      <alignment horizontal="left" vertical="top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>
      <alignment horizontal="left" vertical="top"/>
    </xf>
    <xf numFmtId="4" fontId="13" fillId="0" borderId="10" xfId="0" applyNumberFormat="1" applyFont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left" vertical="top"/>
      <protection locked="0"/>
    </xf>
    <xf numFmtId="191" fontId="17" fillId="0" borderId="10" xfId="0" applyNumberFormat="1" applyFont="1" applyFill="1" applyBorder="1" applyAlignment="1" applyProtection="1">
      <alignment horizontal="left" vertical="top" wrapText="1"/>
      <protection locked="0"/>
    </xf>
    <xf numFmtId="191" fontId="17" fillId="0" borderId="10" xfId="0" applyNumberFormat="1" applyFont="1" applyFill="1" applyBorder="1" applyAlignment="1" applyProtection="1">
      <alignment horizontal="left" vertical="top"/>
      <protection/>
    </xf>
    <xf numFmtId="4" fontId="17" fillId="0" borderId="10" xfId="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191" fontId="17" fillId="0" borderId="10" xfId="0" applyNumberFormat="1" applyFont="1" applyFill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 applyProtection="1">
      <alignment horizontal="right" wrapText="1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191" fontId="12" fillId="0" borderId="10" xfId="0" applyNumberFormat="1" applyFont="1" applyFill="1" applyBorder="1" applyAlignment="1" applyProtection="1">
      <alignment horizontal="left" vertical="top" wrapText="1"/>
      <protection/>
    </xf>
    <xf numFmtId="191" fontId="12" fillId="0" borderId="10" xfId="0" applyNumberFormat="1" applyFont="1" applyFill="1" applyBorder="1" applyAlignment="1" applyProtection="1">
      <alignment horizontal="left" vertical="top" wrapText="1"/>
      <protection locked="0"/>
    </xf>
    <xf numFmtId="4" fontId="12" fillId="0" borderId="10" xfId="0" applyNumberFormat="1" applyFont="1" applyFill="1" applyBorder="1" applyAlignment="1" applyProtection="1">
      <alignment horizontal="right"/>
      <protection/>
    </xf>
    <xf numFmtId="4" fontId="12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10" xfId="0" applyFont="1" applyBorder="1" applyAlignment="1">
      <alignment horizontal="center" vertical="center" wrapText="1"/>
    </xf>
    <xf numFmtId="9" fontId="12" fillId="0" borderId="10" xfId="58" applyFont="1" applyBorder="1" applyAlignment="1">
      <alignment horizontal="center" vertical="center" wrapText="1"/>
    </xf>
    <xf numFmtId="191" fontId="12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53" applyFont="1" applyFill="1" applyAlignment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 vertical="justify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tabSelected="1" view="pageBreakPreview" zoomScale="60" zoomScalePageLayoutView="0" workbookViewId="0" topLeftCell="A4">
      <pane xSplit="2" ySplit="10" topLeftCell="C23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E10" sqref="E10"/>
    </sheetView>
  </sheetViews>
  <sheetFormatPr defaultColWidth="9.125" defaultRowHeight="12.75"/>
  <cols>
    <col min="1" max="1" width="13.75390625" style="2" customWidth="1"/>
    <col min="2" max="2" width="58.625" style="17" customWidth="1"/>
    <col min="3" max="3" width="18.875" style="6" customWidth="1"/>
    <col min="4" max="4" width="16.625" style="6" customWidth="1"/>
    <col min="5" max="5" width="12.125" style="6" customWidth="1"/>
    <col min="6" max="6" width="17.375" style="11" customWidth="1"/>
    <col min="7" max="7" width="16.00390625" style="6" customWidth="1"/>
    <col min="8" max="8" width="13.125" style="6" customWidth="1"/>
    <col min="9" max="9" width="17.125" style="6" customWidth="1"/>
    <col min="10" max="10" width="16.00390625" style="6" customWidth="1"/>
    <col min="11" max="11" width="15.625" style="6" customWidth="1"/>
    <col min="12" max="12" width="13.125" style="6" customWidth="1"/>
    <col min="13" max="13" width="16.125" style="11" customWidth="1"/>
    <col min="14" max="14" width="15.25390625" style="6" bestFit="1" customWidth="1"/>
    <col min="15" max="15" width="13.25390625" style="6" customWidth="1"/>
    <col min="16" max="16384" width="9.125" style="1" customWidth="1"/>
  </cols>
  <sheetData>
    <row r="1" spans="13:15" ht="20.25">
      <c r="M1" s="26" t="s">
        <v>26</v>
      </c>
      <c r="N1" s="26"/>
      <c r="O1" s="26"/>
    </row>
    <row r="2" spans="13:15" ht="20.25">
      <c r="M2" s="66" t="s">
        <v>27</v>
      </c>
      <c r="N2" s="66"/>
      <c r="O2" s="66"/>
    </row>
    <row r="3" spans="13:15" ht="20.25">
      <c r="M3" s="66" t="s">
        <v>28</v>
      </c>
      <c r="N3" s="66"/>
      <c r="O3" s="66"/>
    </row>
    <row r="4" spans="13:15" ht="20.25">
      <c r="M4" s="67"/>
      <c r="N4" s="67"/>
      <c r="O4" s="67"/>
    </row>
    <row r="5" spans="5:15" ht="20.25">
      <c r="E5" s="7"/>
      <c r="M5" s="66"/>
      <c r="N5" s="66"/>
      <c r="O5" s="26"/>
    </row>
    <row r="6" spans="1:15" ht="23.25" customHeight="1">
      <c r="A6" s="70" t="s">
        <v>57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25.5">
      <c r="A7" s="71" t="s">
        <v>51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21.75" customHeight="1">
      <c r="A8" s="71" t="s">
        <v>52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20.25">
      <c r="A9" s="3"/>
      <c r="B9" s="18"/>
      <c r="C9" s="8"/>
      <c r="D9" s="8"/>
      <c r="E9" s="8"/>
      <c r="F9" s="23"/>
      <c r="G9" s="8"/>
      <c r="H9" s="7"/>
      <c r="I9" s="7"/>
      <c r="J9" s="7"/>
      <c r="K9" s="8"/>
      <c r="L9" s="8"/>
      <c r="M9" s="23"/>
      <c r="N9" s="8"/>
      <c r="O9" s="7"/>
    </row>
    <row r="10" spans="2:15" ht="20.25">
      <c r="B10" s="19"/>
      <c r="C10" s="7"/>
      <c r="D10" s="9"/>
      <c r="E10" s="9"/>
      <c r="F10" s="24"/>
      <c r="G10" s="7"/>
      <c r="H10" s="7"/>
      <c r="I10" s="7"/>
      <c r="J10" s="7"/>
      <c r="K10" s="7"/>
      <c r="L10" s="7"/>
      <c r="M10" s="24"/>
      <c r="N10" s="7"/>
      <c r="O10" s="6" t="s">
        <v>23</v>
      </c>
    </row>
    <row r="11" spans="1:15" ht="21" customHeight="1">
      <c r="A11" s="64" t="s">
        <v>3</v>
      </c>
      <c r="B11" s="64" t="s">
        <v>4</v>
      </c>
      <c r="C11" s="63" t="s">
        <v>0</v>
      </c>
      <c r="D11" s="68"/>
      <c r="E11" s="68"/>
      <c r="F11" s="68"/>
      <c r="G11" s="68"/>
      <c r="H11" s="68"/>
      <c r="I11" s="63" t="s">
        <v>1</v>
      </c>
      <c r="J11" s="68"/>
      <c r="K11" s="68"/>
      <c r="L11" s="68"/>
      <c r="M11" s="68"/>
      <c r="N11" s="68"/>
      <c r="O11" s="68"/>
    </row>
    <row r="12" spans="1:15" ht="21" customHeight="1">
      <c r="A12" s="64"/>
      <c r="B12" s="64"/>
      <c r="C12" s="64" t="s">
        <v>33</v>
      </c>
      <c r="D12" s="64" t="s">
        <v>53</v>
      </c>
      <c r="E12" s="65" t="s">
        <v>20</v>
      </c>
      <c r="F12" s="65" t="s">
        <v>54</v>
      </c>
      <c r="G12" s="63" t="s">
        <v>22</v>
      </c>
      <c r="H12" s="63"/>
      <c r="I12" s="64" t="s">
        <v>33</v>
      </c>
      <c r="J12" s="64" t="s">
        <v>55</v>
      </c>
      <c r="K12" s="64" t="s">
        <v>53</v>
      </c>
      <c r="L12" s="64" t="s">
        <v>20</v>
      </c>
      <c r="M12" s="65" t="s">
        <v>56</v>
      </c>
      <c r="N12" s="63" t="s">
        <v>22</v>
      </c>
      <c r="O12" s="63"/>
    </row>
    <row r="13" spans="1:15" ht="72" customHeight="1">
      <c r="A13" s="64"/>
      <c r="B13" s="64"/>
      <c r="C13" s="72"/>
      <c r="D13" s="64"/>
      <c r="E13" s="69"/>
      <c r="F13" s="65"/>
      <c r="G13" s="58" t="s">
        <v>21</v>
      </c>
      <c r="H13" s="59" t="s">
        <v>5</v>
      </c>
      <c r="I13" s="72"/>
      <c r="J13" s="72"/>
      <c r="K13" s="64"/>
      <c r="L13" s="68"/>
      <c r="M13" s="65"/>
      <c r="N13" s="58" t="s">
        <v>21</v>
      </c>
      <c r="O13" s="59" t="s">
        <v>5</v>
      </c>
    </row>
    <row r="14" spans="1:16" ht="15.75">
      <c r="A14" s="35">
        <v>1</v>
      </c>
      <c r="B14" s="35">
        <v>2</v>
      </c>
      <c r="C14" s="35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5">
        <v>14</v>
      </c>
      <c r="O14" s="35">
        <v>15</v>
      </c>
      <c r="P14" s="4"/>
    </row>
    <row r="15" spans="1:16" s="22" customFormat="1" ht="15.75">
      <c r="A15" s="46" t="s">
        <v>34</v>
      </c>
      <c r="B15" s="47" t="s">
        <v>6</v>
      </c>
      <c r="C15" s="39">
        <v>17529935</v>
      </c>
      <c r="D15" s="39">
        <v>17115368.21</v>
      </c>
      <c r="E15" s="39">
        <f aca="true" t="shared" si="0" ref="E15:E21">D15/C15*100</f>
        <v>97.63509225790055</v>
      </c>
      <c r="F15" s="39">
        <v>11567070.49</v>
      </c>
      <c r="G15" s="39">
        <f aca="true" t="shared" si="1" ref="G15:G21">D15-F15</f>
        <v>5548297.720000001</v>
      </c>
      <c r="H15" s="40">
        <f aca="true" t="shared" si="2" ref="H15:H21">D15/F15*100</f>
        <v>147.96631718287387</v>
      </c>
      <c r="I15" s="40">
        <v>227427</v>
      </c>
      <c r="J15" s="40">
        <v>273450.62</v>
      </c>
      <c r="K15" s="39">
        <v>269220.9</v>
      </c>
      <c r="L15" s="39">
        <f aca="true" t="shared" si="3" ref="L15:L21">K15/J15*100</f>
        <v>98.45320518929525</v>
      </c>
      <c r="M15" s="39">
        <v>192559.29</v>
      </c>
      <c r="N15" s="52">
        <f>K15-M15</f>
        <v>76661.61000000002</v>
      </c>
      <c r="O15" s="40">
        <f aca="true" t="shared" si="4" ref="O15:O24">K15/M15*100</f>
        <v>139.8119509061339</v>
      </c>
      <c r="P15" s="21"/>
    </row>
    <row r="16" spans="1:16" s="22" customFormat="1" ht="15.75">
      <c r="A16" s="46" t="s">
        <v>35</v>
      </c>
      <c r="B16" s="48" t="s">
        <v>7</v>
      </c>
      <c r="C16" s="49">
        <v>90134721.07</v>
      </c>
      <c r="D16" s="49">
        <v>89179506.33</v>
      </c>
      <c r="E16" s="39">
        <f t="shared" si="0"/>
        <v>98.94023664947255</v>
      </c>
      <c r="F16" s="49">
        <v>73646908.57</v>
      </c>
      <c r="G16" s="39">
        <f t="shared" si="1"/>
        <v>15532597.760000005</v>
      </c>
      <c r="H16" s="40">
        <f t="shared" si="2"/>
        <v>121.09063104154136</v>
      </c>
      <c r="I16" s="49">
        <v>11350052.44</v>
      </c>
      <c r="J16" s="49">
        <v>12867735.4</v>
      </c>
      <c r="K16" s="49">
        <v>10827516.63</v>
      </c>
      <c r="L16" s="39">
        <f t="shared" si="3"/>
        <v>84.14469441141912</v>
      </c>
      <c r="M16" s="39">
        <v>11352954.13</v>
      </c>
      <c r="N16" s="52">
        <f aca="true" t="shared" si="5" ref="N16:N29">K16-M16</f>
        <v>-525437.5</v>
      </c>
      <c r="O16" s="40">
        <f t="shared" si="4"/>
        <v>95.37179932215581</v>
      </c>
      <c r="P16" s="21"/>
    </row>
    <row r="17" spans="1:16" s="22" customFormat="1" ht="15.75">
      <c r="A17" s="50" t="s">
        <v>36</v>
      </c>
      <c r="B17" s="51" t="s">
        <v>8</v>
      </c>
      <c r="C17" s="52">
        <v>61737218.2</v>
      </c>
      <c r="D17" s="52">
        <v>60474182.68</v>
      </c>
      <c r="E17" s="39">
        <f t="shared" si="0"/>
        <v>97.95417487728658</v>
      </c>
      <c r="F17" s="39">
        <v>43263788.09</v>
      </c>
      <c r="G17" s="39">
        <f t="shared" si="1"/>
        <v>17210394.589999996</v>
      </c>
      <c r="H17" s="40">
        <f t="shared" si="2"/>
        <v>139.78013796248695</v>
      </c>
      <c r="I17" s="52">
        <v>18396438.71</v>
      </c>
      <c r="J17" s="52">
        <v>19219385.69</v>
      </c>
      <c r="K17" s="52">
        <v>17180035.61</v>
      </c>
      <c r="L17" s="39">
        <f t="shared" si="3"/>
        <v>89.38909852326293</v>
      </c>
      <c r="M17" s="39">
        <v>5289539.29</v>
      </c>
      <c r="N17" s="52">
        <f t="shared" si="5"/>
        <v>11890496.32</v>
      </c>
      <c r="O17" s="40">
        <f t="shared" si="4"/>
        <v>324.79266469348784</v>
      </c>
      <c r="P17" s="21"/>
    </row>
    <row r="18" spans="1:16" s="22" customFormat="1" ht="15.75">
      <c r="A18" s="46" t="s">
        <v>37</v>
      </c>
      <c r="B18" s="51" t="s">
        <v>9</v>
      </c>
      <c r="C18" s="52">
        <v>161948149.4</v>
      </c>
      <c r="D18" s="52">
        <v>160632460.98</v>
      </c>
      <c r="E18" s="39">
        <f t="shared" si="0"/>
        <v>99.1875866288843</v>
      </c>
      <c r="F18" s="39">
        <v>121977964.99</v>
      </c>
      <c r="G18" s="39">
        <f t="shared" si="1"/>
        <v>38654495.989999995</v>
      </c>
      <c r="H18" s="40">
        <f t="shared" si="2"/>
        <v>131.6897367431642</v>
      </c>
      <c r="I18" s="52">
        <v>1138692.6</v>
      </c>
      <c r="J18" s="52">
        <v>1201222.34</v>
      </c>
      <c r="K18" s="52">
        <v>1201075.18</v>
      </c>
      <c r="L18" s="39">
        <f t="shared" si="3"/>
        <v>99.98774914559114</v>
      </c>
      <c r="M18" s="39">
        <v>161392.67</v>
      </c>
      <c r="N18" s="52">
        <f t="shared" si="5"/>
        <v>1039682.5099999999</v>
      </c>
      <c r="O18" s="40">
        <f t="shared" si="4"/>
        <v>744.194380079343</v>
      </c>
      <c r="P18" s="21"/>
    </row>
    <row r="19" spans="1:16" s="22" customFormat="1" ht="15.75">
      <c r="A19" s="53" t="s">
        <v>38</v>
      </c>
      <c r="B19" s="54" t="s">
        <v>11</v>
      </c>
      <c r="C19" s="39">
        <v>8097137.3</v>
      </c>
      <c r="D19" s="39">
        <v>8070573.07</v>
      </c>
      <c r="E19" s="39">
        <f t="shared" si="0"/>
        <v>99.67193059700247</v>
      </c>
      <c r="F19" s="39">
        <v>5961182.42</v>
      </c>
      <c r="G19" s="39">
        <f t="shared" si="1"/>
        <v>2109390.6500000004</v>
      </c>
      <c r="H19" s="40">
        <f t="shared" si="2"/>
        <v>135.3854403603371</v>
      </c>
      <c r="I19" s="39">
        <v>852226</v>
      </c>
      <c r="J19" s="39">
        <v>881129</v>
      </c>
      <c r="K19" s="39">
        <v>831870.12</v>
      </c>
      <c r="L19" s="39">
        <f t="shared" si="3"/>
        <v>94.40957226467407</v>
      </c>
      <c r="M19" s="39">
        <v>519822.21</v>
      </c>
      <c r="N19" s="52">
        <f t="shared" si="5"/>
        <v>312047.91</v>
      </c>
      <c r="O19" s="40">
        <f t="shared" si="4"/>
        <v>160.02973785979634</v>
      </c>
      <c r="P19" s="21"/>
    </row>
    <row r="20" spans="1:16" s="22" customFormat="1" ht="15.75">
      <c r="A20" s="53" t="s">
        <v>39</v>
      </c>
      <c r="B20" s="54" t="s">
        <v>12</v>
      </c>
      <c r="C20" s="39">
        <v>4596819.15</v>
      </c>
      <c r="D20" s="39">
        <v>4382292.1</v>
      </c>
      <c r="E20" s="39">
        <f t="shared" si="0"/>
        <v>95.3331413962631</v>
      </c>
      <c r="F20" s="39">
        <v>2964167.85</v>
      </c>
      <c r="G20" s="39">
        <f t="shared" si="1"/>
        <v>1418124.2499999995</v>
      </c>
      <c r="H20" s="40">
        <f t="shared" si="2"/>
        <v>147.84223842114744</v>
      </c>
      <c r="I20" s="39">
        <v>1430485</v>
      </c>
      <c r="J20" s="39">
        <v>724471.09</v>
      </c>
      <c r="K20" s="39">
        <v>691726.87</v>
      </c>
      <c r="L20" s="39">
        <f t="shared" si="3"/>
        <v>95.48025857042826</v>
      </c>
      <c r="M20" s="39">
        <v>847754.6</v>
      </c>
      <c r="N20" s="52">
        <f t="shared" si="5"/>
        <v>-156027.72999999998</v>
      </c>
      <c r="O20" s="40">
        <f t="shared" si="4"/>
        <v>81.59517742516526</v>
      </c>
      <c r="P20" s="21"/>
    </row>
    <row r="21" spans="1:16" s="22" customFormat="1" ht="15.75">
      <c r="A21" s="53" t="s">
        <v>40</v>
      </c>
      <c r="B21" s="55" t="s">
        <v>10</v>
      </c>
      <c r="C21" s="39">
        <v>5349644</v>
      </c>
      <c r="D21" s="39">
        <v>5216941.75</v>
      </c>
      <c r="E21" s="39">
        <f t="shared" si="0"/>
        <v>97.5194190491928</v>
      </c>
      <c r="F21" s="39">
        <v>4497802.86</v>
      </c>
      <c r="G21" s="39">
        <f t="shared" si="1"/>
        <v>719138.8899999997</v>
      </c>
      <c r="H21" s="40">
        <f t="shared" si="2"/>
        <v>115.98867074400854</v>
      </c>
      <c r="I21" s="39">
        <v>5165547</v>
      </c>
      <c r="J21" s="39">
        <v>5165547</v>
      </c>
      <c r="K21" s="39">
        <v>4019262.39</v>
      </c>
      <c r="L21" s="39">
        <f t="shared" si="3"/>
        <v>77.80903726168788</v>
      </c>
      <c r="M21" s="39">
        <v>855809.11</v>
      </c>
      <c r="N21" s="52">
        <f t="shared" si="5"/>
        <v>3163453.2800000003</v>
      </c>
      <c r="O21" s="40">
        <f t="shared" si="4"/>
        <v>469.6447307040235</v>
      </c>
      <c r="P21" s="21"/>
    </row>
    <row r="22" spans="1:16" s="22" customFormat="1" ht="18.75" customHeight="1">
      <c r="A22" s="43" t="s">
        <v>43</v>
      </c>
      <c r="B22" s="54" t="s">
        <v>13</v>
      </c>
      <c r="C22" s="39"/>
      <c r="D22" s="39"/>
      <c r="E22" s="39"/>
      <c r="F22" s="39"/>
      <c r="G22" s="39"/>
      <c r="H22" s="40"/>
      <c r="I22" s="40">
        <v>28076698.77</v>
      </c>
      <c r="J22" s="40">
        <v>28076698.77</v>
      </c>
      <c r="K22" s="40">
        <v>3995600.7</v>
      </c>
      <c r="L22" s="39">
        <f aca="true" t="shared" si="6" ref="L22:L33">K22/J22*100</f>
        <v>14.231020294555805</v>
      </c>
      <c r="M22" s="39">
        <v>378341.05</v>
      </c>
      <c r="N22" s="52">
        <f t="shared" si="5"/>
        <v>3617259.6500000004</v>
      </c>
      <c r="O22" s="40">
        <f t="shared" si="4"/>
        <v>1056.0843714949779</v>
      </c>
      <c r="P22" s="21"/>
    </row>
    <row r="23" spans="1:16" s="22" customFormat="1" ht="37.5" customHeight="1">
      <c r="A23" s="43" t="s">
        <v>41</v>
      </c>
      <c r="B23" s="54" t="s">
        <v>15</v>
      </c>
      <c r="C23" s="39">
        <v>2471590</v>
      </c>
      <c r="D23" s="39">
        <v>2469820.6</v>
      </c>
      <c r="E23" s="39">
        <f aca="true" t="shared" si="7" ref="E23:E31">D23/C23*100</f>
        <v>99.92841045642685</v>
      </c>
      <c r="F23" s="39">
        <v>0</v>
      </c>
      <c r="G23" s="39">
        <f aca="true" t="shared" si="8" ref="G23:G29">D23-F23</f>
        <v>2469820.6</v>
      </c>
      <c r="H23" s="39">
        <v>0</v>
      </c>
      <c r="I23" s="39">
        <v>4383869</v>
      </c>
      <c r="J23" s="39">
        <v>4383869</v>
      </c>
      <c r="K23" s="39">
        <v>4228939.22</v>
      </c>
      <c r="L23" s="39">
        <f t="shared" si="6"/>
        <v>96.4659121885257</v>
      </c>
      <c r="M23" s="39">
        <v>0</v>
      </c>
      <c r="N23" s="52">
        <f t="shared" si="5"/>
        <v>4228939.22</v>
      </c>
      <c r="O23" s="40">
        <v>0</v>
      </c>
      <c r="P23" s="21"/>
    </row>
    <row r="24" spans="1:16" s="22" customFormat="1" ht="32.25" customHeight="1">
      <c r="A24" s="53" t="s">
        <v>42</v>
      </c>
      <c r="B24" s="55" t="s">
        <v>14</v>
      </c>
      <c r="C24" s="39">
        <v>5210.33</v>
      </c>
      <c r="D24" s="39">
        <v>5210</v>
      </c>
      <c r="E24" s="39">
        <f t="shared" si="7"/>
        <v>99.99366642803815</v>
      </c>
      <c r="F24" s="39">
        <v>0</v>
      </c>
      <c r="G24" s="39">
        <f t="shared" si="8"/>
        <v>5210</v>
      </c>
      <c r="H24" s="40">
        <v>0</v>
      </c>
      <c r="I24" s="40">
        <v>38852.67</v>
      </c>
      <c r="J24" s="40">
        <v>38852.67</v>
      </c>
      <c r="K24" s="40">
        <v>9500</v>
      </c>
      <c r="L24" s="39">
        <f t="shared" si="6"/>
        <v>24.451344013165635</v>
      </c>
      <c r="M24" s="39">
        <v>47370</v>
      </c>
      <c r="N24" s="52">
        <f t="shared" si="5"/>
        <v>-37870</v>
      </c>
      <c r="O24" s="40">
        <f t="shared" si="4"/>
        <v>20.054887059320244</v>
      </c>
      <c r="P24" s="21"/>
    </row>
    <row r="25" spans="1:16" s="22" customFormat="1" ht="15.75">
      <c r="A25" s="53" t="s">
        <v>44</v>
      </c>
      <c r="B25" s="54" t="s">
        <v>16</v>
      </c>
      <c r="C25" s="39">
        <v>981261</v>
      </c>
      <c r="D25" s="39">
        <v>937736.23</v>
      </c>
      <c r="E25" s="39">
        <f t="shared" si="7"/>
        <v>95.56440437355607</v>
      </c>
      <c r="F25" s="39">
        <v>334337.59</v>
      </c>
      <c r="G25" s="39">
        <f t="shared" si="8"/>
        <v>603398.6399999999</v>
      </c>
      <c r="H25" s="40">
        <f aca="true" t="shared" si="9" ref="H25:H30">D25/F25*100</f>
        <v>280.4758597440389</v>
      </c>
      <c r="I25" s="40">
        <v>1585727</v>
      </c>
      <c r="J25" s="40">
        <v>1585727</v>
      </c>
      <c r="K25" s="40">
        <v>1518230.23</v>
      </c>
      <c r="L25" s="39">
        <f t="shared" si="6"/>
        <v>95.74348106578245</v>
      </c>
      <c r="M25" s="39">
        <v>3627571.79</v>
      </c>
      <c r="N25" s="52">
        <f t="shared" si="5"/>
        <v>-2109341.56</v>
      </c>
      <c r="O25" s="40">
        <f>K25/M25*100</f>
        <v>41.85252058099172</v>
      </c>
      <c r="P25" s="34"/>
    </row>
    <row r="26" spans="1:16" s="22" customFormat="1" ht="31.5">
      <c r="A26" s="53" t="s">
        <v>45</v>
      </c>
      <c r="B26" s="54" t="s">
        <v>17</v>
      </c>
      <c r="C26" s="39">
        <v>156140</v>
      </c>
      <c r="D26" s="39">
        <v>156139.92</v>
      </c>
      <c r="E26" s="39">
        <f t="shared" si="7"/>
        <v>99.99994876392981</v>
      </c>
      <c r="F26" s="39">
        <v>135598.09</v>
      </c>
      <c r="G26" s="39">
        <f t="shared" si="8"/>
        <v>20541.830000000016</v>
      </c>
      <c r="H26" s="40">
        <f t="shared" si="9"/>
        <v>115.14905556560568</v>
      </c>
      <c r="I26" s="40"/>
      <c r="J26" s="40"/>
      <c r="K26" s="39"/>
      <c r="L26" s="39">
        <v>0</v>
      </c>
      <c r="M26" s="39"/>
      <c r="N26" s="52">
        <f t="shared" si="5"/>
        <v>0</v>
      </c>
      <c r="O26" s="40">
        <v>0</v>
      </c>
      <c r="P26" s="21"/>
    </row>
    <row r="27" spans="1:16" s="22" customFormat="1" ht="15.75">
      <c r="A27" s="53" t="s">
        <v>46</v>
      </c>
      <c r="B27" s="54" t="s">
        <v>50</v>
      </c>
      <c r="C27" s="39">
        <v>50000</v>
      </c>
      <c r="D27" s="39"/>
      <c r="E27" s="39">
        <f t="shared" si="7"/>
        <v>0</v>
      </c>
      <c r="F27" s="39"/>
      <c r="G27" s="39">
        <f t="shared" si="8"/>
        <v>0</v>
      </c>
      <c r="H27" s="40">
        <v>0</v>
      </c>
      <c r="I27" s="40"/>
      <c r="J27" s="40"/>
      <c r="K27" s="39"/>
      <c r="L27" s="39">
        <v>0</v>
      </c>
      <c r="M27" s="39"/>
      <c r="N27" s="52">
        <f t="shared" si="5"/>
        <v>0</v>
      </c>
      <c r="O27" s="40">
        <v>0</v>
      </c>
      <c r="P27" s="21"/>
    </row>
    <row r="28" spans="1:16" s="22" customFormat="1" ht="15.75">
      <c r="A28" s="53" t="s">
        <v>48</v>
      </c>
      <c r="B28" s="54" t="s">
        <v>49</v>
      </c>
      <c r="C28" s="39">
        <v>51848</v>
      </c>
      <c r="D28" s="39">
        <v>51163.15</v>
      </c>
      <c r="E28" s="39">
        <f t="shared" si="7"/>
        <v>98.67911973460886</v>
      </c>
      <c r="F28" s="39">
        <v>3660</v>
      </c>
      <c r="G28" s="39">
        <f t="shared" si="8"/>
        <v>47503.15</v>
      </c>
      <c r="H28" s="40">
        <f t="shared" si="9"/>
        <v>1397.9002732240438</v>
      </c>
      <c r="I28" s="40"/>
      <c r="J28" s="40"/>
      <c r="K28" s="40"/>
      <c r="L28" s="39">
        <v>0</v>
      </c>
      <c r="M28" s="39"/>
      <c r="N28" s="52">
        <f t="shared" si="5"/>
        <v>0</v>
      </c>
      <c r="O28" s="40">
        <v>0</v>
      </c>
      <c r="P28" s="21"/>
    </row>
    <row r="29" spans="1:16" s="22" customFormat="1" ht="15.75">
      <c r="A29" s="53" t="s">
        <v>47</v>
      </c>
      <c r="B29" s="54" t="s">
        <v>2</v>
      </c>
      <c r="C29" s="39"/>
      <c r="D29" s="39"/>
      <c r="E29" s="39">
        <v>0</v>
      </c>
      <c r="F29" s="39"/>
      <c r="G29" s="39">
        <f t="shared" si="8"/>
        <v>0</v>
      </c>
      <c r="H29" s="40">
        <v>0</v>
      </c>
      <c r="I29" s="40">
        <v>456996</v>
      </c>
      <c r="J29" s="40">
        <v>456996</v>
      </c>
      <c r="K29" s="40">
        <v>455896</v>
      </c>
      <c r="L29" s="39">
        <f t="shared" si="6"/>
        <v>99.75929767437789</v>
      </c>
      <c r="M29" s="39">
        <v>68000</v>
      </c>
      <c r="N29" s="52">
        <f t="shared" si="5"/>
        <v>387896</v>
      </c>
      <c r="O29" s="40">
        <f>K29/M29</f>
        <v>6.70435294117647</v>
      </c>
      <c r="P29" s="21"/>
    </row>
    <row r="30" spans="1:16" s="22" customFormat="1" ht="15.75">
      <c r="A30" s="33"/>
      <c r="B30" s="41" t="s">
        <v>24</v>
      </c>
      <c r="C30" s="42">
        <f>C15+C16+C17+C18+C19+C20+C21+C23+C24+C25+C26+C28+C27</f>
        <v>353109673.4499999</v>
      </c>
      <c r="D30" s="42">
        <f>D15+D16+D17+D18+D19+D20+D21+D23+D24+D25+D26+D27+D28</f>
        <v>348691395.02000004</v>
      </c>
      <c r="E30" s="10">
        <f t="shared" si="7"/>
        <v>98.74875180086917</v>
      </c>
      <c r="F30" s="42">
        <f>F15+F16+F17+F18+F19+F20+F21+F23+F24+F25+F26+F27+F28</f>
        <v>264352480.95</v>
      </c>
      <c r="G30" s="42">
        <f>G15+G16+G17+G18+G19+G20+G21+G22+G23+G24+G25+G29+G26</f>
        <v>84291410.92</v>
      </c>
      <c r="H30" s="37">
        <f t="shared" si="9"/>
        <v>131.90396162234316</v>
      </c>
      <c r="I30" s="42">
        <f>I15+I16+I17+I18+I19+I20+I21+I22+I23+I24+I25+I29</f>
        <v>73103012.19</v>
      </c>
      <c r="J30" s="42">
        <f>J15+J16+J17+J18+J19+J20+J21+J22+J23+J24+J25+J28+J29+J26</f>
        <v>74875084.58000001</v>
      </c>
      <c r="K30" s="42">
        <f>K15+K16+K17+K18+K19+K20+K21+K22+K23+K24+K25+K28+K29+K26</f>
        <v>45228873.85</v>
      </c>
      <c r="L30" s="10">
        <f t="shared" si="6"/>
        <v>60.405773300563524</v>
      </c>
      <c r="M30" s="42">
        <f>M15+M16+M17+M18+M19+M20+M21+M22+M23+M24+M25+M28+M29+M26</f>
        <v>23341114.140000004</v>
      </c>
      <c r="N30" s="38">
        <f>K30-M30</f>
        <v>21887759.709999997</v>
      </c>
      <c r="O30" s="37">
        <f>K30/M30*100</f>
        <v>193.77341449391497</v>
      </c>
      <c r="P30" s="21"/>
    </row>
    <row r="31" spans="1:16" s="22" customFormat="1" ht="15.75">
      <c r="A31" s="33"/>
      <c r="B31" s="60" t="s">
        <v>18</v>
      </c>
      <c r="C31" s="56">
        <v>139000</v>
      </c>
      <c r="D31" s="56">
        <v>131257</v>
      </c>
      <c r="E31" s="56">
        <f t="shared" si="7"/>
        <v>94.4294964028777</v>
      </c>
      <c r="F31" s="56">
        <v>43120</v>
      </c>
      <c r="G31" s="56">
        <f>D31-F31</f>
        <v>88137</v>
      </c>
      <c r="H31" s="56">
        <v>0</v>
      </c>
      <c r="I31" s="56">
        <v>220000</v>
      </c>
      <c r="J31" s="56"/>
      <c r="K31" s="56">
        <v>79367.72</v>
      </c>
      <c r="L31" s="39">
        <v>0</v>
      </c>
      <c r="M31" s="56">
        <v>296700</v>
      </c>
      <c r="N31" s="52">
        <f>K31-M31</f>
        <v>-217332.28</v>
      </c>
      <c r="O31" s="40">
        <f>K31/M31</f>
        <v>0.26750158409167507</v>
      </c>
      <c r="P31" s="21"/>
    </row>
    <row r="32" spans="1:16" ht="15.75">
      <c r="A32" s="43"/>
      <c r="B32" s="55" t="s">
        <v>25</v>
      </c>
      <c r="C32" s="57"/>
      <c r="D32" s="57"/>
      <c r="E32" s="39"/>
      <c r="F32" s="39"/>
      <c r="G32" s="39"/>
      <c r="H32" s="40"/>
      <c r="I32" s="57"/>
      <c r="J32" s="57"/>
      <c r="K32" s="57">
        <v>-30022.39</v>
      </c>
      <c r="L32" s="39">
        <v>0</v>
      </c>
      <c r="M32" s="57">
        <v>-25590.61</v>
      </c>
      <c r="N32" s="52">
        <f>K32-M32</f>
        <v>-4431.779999999999</v>
      </c>
      <c r="O32" s="40">
        <f>K32/M32</f>
        <v>1.1731799281064421</v>
      </c>
      <c r="P32" s="4"/>
    </row>
    <row r="33" spans="1:16" ht="15.75">
      <c r="A33" s="44"/>
      <c r="B33" s="44" t="s">
        <v>19</v>
      </c>
      <c r="C33" s="37">
        <f>C30+C32+C31</f>
        <v>353248673.4499999</v>
      </c>
      <c r="D33" s="37">
        <f>D30+D31+D32</f>
        <v>348822652.02000004</v>
      </c>
      <c r="E33" s="10">
        <f>D33/C33*100</f>
        <v>98.74705221486802</v>
      </c>
      <c r="F33" s="37">
        <f>F30+F31+F32</f>
        <v>264395600.95</v>
      </c>
      <c r="G33" s="10">
        <f>D33-F33</f>
        <v>84427051.07000005</v>
      </c>
      <c r="H33" s="37">
        <f>D33/F33*100</f>
        <v>131.93209371360385</v>
      </c>
      <c r="I33" s="37">
        <f>I30+I31+I32</f>
        <v>73323012.19</v>
      </c>
      <c r="J33" s="37">
        <f>J30+J31+J32</f>
        <v>74875084.58000001</v>
      </c>
      <c r="K33" s="37">
        <f>K30+K31+K32</f>
        <v>45278219.18</v>
      </c>
      <c r="L33" s="10">
        <f t="shared" si="6"/>
        <v>60.47167683880564</v>
      </c>
      <c r="M33" s="37">
        <f>M30+M31+M32</f>
        <v>23612223.530000005</v>
      </c>
      <c r="N33" s="38">
        <f>K33-M33</f>
        <v>21665995.649999995</v>
      </c>
      <c r="O33" s="45">
        <f>K33/M33*100</f>
        <v>191.75754084520133</v>
      </c>
      <c r="P33" s="4"/>
    </row>
    <row r="34" spans="1:16" ht="15.75">
      <c r="A34" s="31"/>
      <c r="B34" s="31"/>
      <c r="C34" s="27"/>
      <c r="D34" s="27"/>
      <c r="E34" s="25"/>
      <c r="F34" s="27"/>
      <c r="G34" s="25"/>
      <c r="H34" s="27"/>
      <c r="I34" s="27"/>
      <c r="J34" s="27"/>
      <c r="K34" s="27"/>
      <c r="L34" s="25"/>
      <c r="M34" s="27"/>
      <c r="N34" s="32"/>
      <c r="O34" s="28"/>
      <c r="P34" s="4"/>
    </row>
    <row r="35" spans="1:16" ht="15.75">
      <c r="A35" s="11"/>
      <c r="B35" s="30" t="s">
        <v>31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"/>
    </row>
    <row r="36" spans="1:16" ht="15.75" customHeight="1">
      <c r="A36" s="11"/>
      <c r="B36" s="30" t="s">
        <v>32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"/>
    </row>
    <row r="37" spans="1:16" ht="13.5" customHeight="1">
      <c r="A37" s="11"/>
      <c r="B37" s="30" t="s">
        <v>29</v>
      </c>
      <c r="C37" s="11"/>
      <c r="D37" s="12"/>
      <c r="E37" s="12"/>
      <c r="F37" s="12"/>
      <c r="H37" s="12"/>
      <c r="I37" s="12"/>
      <c r="J37" s="12" t="s">
        <v>30</v>
      </c>
      <c r="K37" s="12"/>
      <c r="L37" s="12"/>
      <c r="M37" s="12"/>
      <c r="N37" s="12"/>
      <c r="O37" s="12"/>
      <c r="P37" s="4"/>
    </row>
    <row r="38" spans="1:16" ht="27.75">
      <c r="A38" s="5"/>
      <c r="B38" s="29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"/>
    </row>
    <row r="39" spans="1:15" ht="27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13"/>
    </row>
    <row r="40" spans="1:15" ht="27.75">
      <c r="A40" s="5"/>
      <c r="B40" s="20"/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87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5" spans="11:12" ht="20.25">
      <c r="K45" s="16"/>
      <c r="L45" s="16"/>
    </row>
  </sheetData>
  <sheetProtection/>
  <mergeCells count="24">
    <mergeCell ref="A6:O6"/>
    <mergeCell ref="A7:O7"/>
    <mergeCell ref="A8:O8"/>
    <mergeCell ref="A11:A13"/>
    <mergeCell ref="B11:B13"/>
    <mergeCell ref="I12:I13"/>
    <mergeCell ref="J12:J13"/>
    <mergeCell ref="C12:C13"/>
    <mergeCell ref="D12:D13"/>
    <mergeCell ref="C11:H11"/>
    <mergeCell ref="F12:F13"/>
    <mergeCell ref="E12:E13"/>
    <mergeCell ref="L12:L13"/>
    <mergeCell ref="I11:O11"/>
    <mergeCell ref="G12:H12"/>
    <mergeCell ref="M2:O2"/>
    <mergeCell ref="M3:O3"/>
    <mergeCell ref="M4:O4"/>
    <mergeCell ref="M5:N5"/>
    <mergeCell ref="A39:N39"/>
    <mergeCell ref="A41:O41"/>
    <mergeCell ref="N12:O12"/>
    <mergeCell ref="K12:K13"/>
    <mergeCell ref="M12:M13"/>
  </mergeCells>
  <printOptions/>
  <pageMargins left="0.3937007874015748" right="0.15748031496062992" top="0.57" bottom="0.2" header="0.2" footer="0.15748031496062992"/>
  <pageSetup fitToHeight="1" fitToWidth="1" horizontalDpi="120" verticalDpi="120" orientation="landscape" paperSize="9" scale="53" r:id="rId1"/>
  <headerFooter alignWithMargins="0">
    <oddFooter>&amp;CДодаток 2 СХВАЛЕНО Рішення виконавчого комітету міської рада №______ від ______
Сторінка 1 із 16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2015-05-22T10:51:57Z</cp:lastPrinted>
  <dcterms:created xsi:type="dcterms:W3CDTF">2001-02-08T10:51:36Z</dcterms:created>
  <dcterms:modified xsi:type="dcterms:W3CDTF">2018-02-16T07:04:27Z</dcterms:modified>
  <cp:category/>
  <cp:version/>
  <cp:contentType/>
  <cp:contentStatus/>
</cp:coreProperties>
</file>